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40" yWindow="105" windowWidth="15600" windowHeight="7500"/>
  </bookViews>
  <sheets>
    <sheet name="дет.сады" sheetId="1" r:id="rId1"/>
  </sheets>
  <definedNames>
    <definedName name="_xlnm.Print_Area" localSheetId="0">дет.сады!$A$1:$R$55</definedName>
  </definedNames>
  <calcPr calcId="152511"/>
</workbook>
</file>

<file path=xl/calcChain.xml><?xml version="1.0" encoding="utf-8"?>
<calcChain xmlns="http://schemas.openxmlformats.org/spreadsheetml/2006/main">
  <c r="P42" i="1" l="1"/>
  <c r="E12" i="1"/>
  <c r="E11" i="1"/>
  <c r="O12" i="1"/>
  <c r="O11" i="1"/>
  <c r="D30" i="1"/>
  <c r="O30" i="1"/>
  <c r="N30" i="1"/>
  <c r="M30" i="1"/>
  <c r="L30" i="1"/>
  <c r="K30" i="1"/>
  <c r="J30" i="1"/>
  <c r="I30" i="1"/>
  <c r="H30" i="1"/>
  <c r="G30" i="1"/>
  <c r="F30" i="1"/>
  <c r="E30" i="1"/>
  <c r="P26" i="1"/>
  <c r="P27" i="1"/>
  <c r="P24" i="1"/>
  <c r="P25" i="1"/>
  <c r="P14" i="1" l="1"/>
  <c r="O13" i="1"/>
  <c r="O15" i="1" s="1"/>
  <c r="N13" i="1"/>
  <c r="N15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D13" i="1"/>
  <c r="D15" i="1" s="1"/>
  <c r="P12" i="1"/>
  <c r="P11" i="1"/>
  <c r="O50" i="1"/>
  <c r="N50" i="1"/>
  <c r="M50" i="1"/>
  <c r="L50" i="1"/>
  <c r="K50" i="1"/>
  <c r="J50" i="1"/>
  <c r="I50" i="1"/>
  <c r="H50" i="1"/>
  <c r="G50" i="1"/>
  <c r="F50" i="1"/>
  <c r="E50" i="1"/>
  <c r="D50" i="1"/>
  <c r="P49" i="1"/>
  <c r="P48" i="1"/>
  <c r="P47" i="1"/>
  <c r="P46" i="1"/>
  <c r="P45" i="1"/>
  <c r="O44" i="1"/>
  <c r="N44" i="1"/>
  <c r="M44" i="1"/>
  <c r="L44" i="1"/>
  <c r="K44" i="1"/>
  <c r="J44" i="1"/>
  <c r="I44" i="1"/>
  <c r="H44" i="1"/>
  <c r="G44" i="1"/>
  <c r="F44" i="1"/>
  <c r="E44" i="1"/>
  <c r="D44" i="1"/>
  <c r="P43" i="1"/>
  <c r="P41" i="1"/>
  <c r="O40" i="1"/>
  <c r="N40" i="1"/>
  <c r="M40" i="1"/>
  <c r="L40" i="1"/>
  <c r="K40" i="1"/>
  <c r="J40" i="1"/>
  <c r="I40" i="1"/>
  <c r="H40" i="1"/>
  <c r="G40" i="1"/>
  <c r="F40" i="1"/>
  <c r="E40" i="1"/>
  <c r="D40" i="1"/>
  <c r="P39" i="1"/>
  <c r="P38" i="1"/>
  <c r="P37" i="1"/>
  <c r="P36" i="1"/>
  <c r="P35" i="1"/>
  <c r="P34" i="1"/>
  <c r="P33" i="1"/>
  <c r="P32" i="1"/>
  <c r="P31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P21" i="1"/>
  <c r="P20" i="1"/>
  <c r="P19" i="1"/>
  <c r="P30" i="1" l="1"/>
  <c r="P50" i="1"/>
  <c r="D18" i="1"/>
  <c r="D51" i="1" s="1"/>
  <c r="F18" i="1"/>
  <c r="F51" i="1" s="1"/>
  <c r="H18" i="1"/>
  <c r="H51" i="1" s="1"/>
  <c r="J18" i="1"/>
  <c r="L18" i="1"/>
  <c r="L51" i="1" s="1"/>
  <c r="N18" i="1"/>
  <c r="N51" i="1" s="1"/>
  <c r="E18" i="1"/>
  <c r="E51" i="1" s="1"/>
  <c r="G18" i="1"/>
  <c r="G51" i="1" s="1"/>
  <c r="I18" i="1"/>
  <c r="I51" i="1" s="1"/>
  <c r="K18" i="1"/>
  <c r="K51" i="1" s="1"/>
  <c r="M18" i="1"/>
  <c r="M51" i="1" s="1"/>
  <c r="O18" i="1"/>
  <c r="O51" i="1" s="1"/>
  <c r="J51" i="1"/>
  <c r="P13" i="1"/>
  <c r="P15" i="1" s="1"/>
  <c r="P23" i="1"/>
  <c r="P44" i="1"/>
  <c r="P40" i="1"/>
  <c r="P18" i="1" l="1"/>
  <c r="P51" i="1" s="1"/>
</calcChain>
</file>

<file path=xl/sharedStrings.xml><?xml version="1.0" encoding="utf-8"?>
<sst xmlns="http://schemas.openxmlformats.org/spreadsheetml/2006/main" count="94" uniqueCount="71">
  <si>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</si>
  <si>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</si>
  <si>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</si>
  <si>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</si>
  <si>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</si>
  <si>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</si>
  <si>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</si>
  <si>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</si>
  <si>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</si>
  <si>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</si>
  <si>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</si>
  <si>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</si>
  <si>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Итого:</t>
  </si>
  <si>
    <t>Наимен.расходов</t>
  </si>
  <si>
    <t xml:space="preserve"> Расходы на з/п работникам БУ</t>
  </si>
  <si>
    <t xml:space="preserve"> Расходы по начислениям  на з/п работникам БУ</t>
  </si>
  <si>
    <t>Медикаменты</t>
  </si>
  <si>
    <t>услуга подвоза</t>
  </si>
  <si>
    <t>Питание(завтраки 1-4 кл)</t>
  </si>
  <si>
    <t>Всего</t>
  </si>
  <si>
    <t>из бюджета Красногвардейского района Республики Крым</t>
  </si>
  <si>
    <t>КБК</t>
  </si>
  <si>
    <t>Итого</t>
  </si>
  <si>
    <t>итого</t>
  </si>
  <si>
    <t>суточные</t>
  </si>
  <si>
    <t>телефон</t>
  </si>
  <si>
    <t>интернет</t>
  </si>
  <si>
    <t>услуга почтовой связи</t>
  </si>
  <si>
    <t>перезарядка огнетушителей</t>
  </si>
  <si>
    <t>заправка катриджей</t>
  </si>
  <si>
    <t>тех обсуживан. Котельных</t>
  </si>
  <si>
    <t>дератизация</t>
  </si>
  <si>
    <t>иднтиф. Усл.труда гос.нормативным нормам требованиям  охраны труда</t>
  </si>
  <si>
    <t xml:space="preserve"> иследов. И измерен. Вредных или опасных факторов на раб.месте</t>
  </si>
  <si>
    <t>гос.поверка,паспортизация,клеймение ср-в измерений</t>
  </si>
  <si>
    <t>обучение и повышение квалификации</t>
  </si>
  <si>
    <t>уголь</t>
  </si>
  <si>
    <t>КОСГУ</t>
  </si>
  <si>
    <t>Услуги связи</t>
  </si>
  <si>
    <t>Работы и услуги по содержанию имущества</t>
  </si>
  <si>
    <t>Прочие работы и услуги</t>
  </si>
  <si>
    <t>Увеличение стоимости  материальных запасов</t>
  </si>
  <si>
    <t>Всего по бюджету</t>
  </si>
  <si>
    <t xml:space="preserve"> Расходы по оплате  коммунальных услуг БУ</t>
  </si>
  <si>
    <t>"Утверждаю"</t>
  </si>
  <si>
    <t>Экономист-ведущий специалист                                                       И.Г.Соколова</t>
  </si>
  <si>
    <t>910.0702.0737133.612.241</t>
  </si>
  <si>
    <t>910.0702.0710062.612.241</t>
  </si>
  <si>
    <t>Услуга питание</t>
  </si>
  <si>
    <t>Муниципальное бюджетное  общеобразовательное учреждение"  Новопокровская  школа"</t>
  </si>
  <si>
    <t>из бюджета Республики Крым(субвенция)</t>
  </si>
  <si>
    <t xml:space="preserve">                                                                                                                    Красногвардейского района Республики Крым</t>
  </si>
  <si>
    <t>Красногвардейского района Республики Крым</t>
  </si>
  <si>
    <t>оплата электроэнергии</t>
  </si>
  <si>
    <t>проезд командировки</t>
  </si>
  <si>
    <t xml:space="preserve"> Природный газ</t>
  </si>
  <si>
    <t xml:space="preserve">оплата водоснабжения </t>
  </si>
  <si>
    <t>оплата  водоотведение</t>
  </si>
  <si>
    <t>канцтовары</t>
  </si>
  <si>
    <t>ремонт и обслужив. здания</t>
  </si>
  <si>
    <t>Согласовано</t>
  </si>
  <si>
    <t>Администрации   Красногвардейского  района  РК_____________    Е.И.Мовчан</t>
  </si>
  <si>
    <t xml:space="preserve">Директор МБОУ  " Новопокровская школа"  _____________    Л.Н.Козаченко                                            </t>
  </si>
  <si>
    <t>910.0702.0737143.612.241</t>
  </si>
  <si>
    <t>Начальник  управления  образования</t>
  </si>
  <si>
    <t>"    02    "   марта    2015 г.</t>
  </si>
  <si>
    <t>строит.материалы, оборудование, инвентарь</t>
  </si>
  <si>
    <t>вывоз  ТБО</t>
  </si>
  <si>
    <t>моющие средства,бытовая химия</t>
  </si>
  <si>
    <t>Уточненный кассовый план финансово-хозяйственной деятельности на  02.03.2015 г.</t>
  </si>
  <si>
    <t>медицинский осмотр, бактериологические исследования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</si>
</sst>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 tint="4.9989318521683403E-2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sz val="16"/>
      <color theme="1" tint="4.9989318521683403E-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4"/>
      <color theme="1"/>
      <name val="Bookman Old Style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i/>
      <sz val="22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5" xfId="0" applyFont="1" applyBorder="1"/>
    <xf numFmtId="4" fontId="7" fillId="0" borderId="1" xfId="0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13" fillId="0" borderId="0" xfId="0" applyFont="1" applyAlignment="1">
      <alignment horizontal="left" vertical="center"/>
    </xf>
    <xf numFmtId="0" fontId="7" fillId="0" borderId="1" xfId="0" applyFont="1" applyBorder="1" applyAlignment="1">
      <alignment wrapText="1"/>
    </xf>
    <xf numFmtId="0" fontId="14" fillId="0" borderId="1" xfId="0" applyFont="1" applyBorder="1"/>
    <xf numFmtId="0" fontId="14" fillId="0" borderId="5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11" xfId="0" applyFont="1" applyBorder="1"/>
    <xf numFmtId="0" fontId="14" fillId="0" borderId="6" xfId="0" applyFont="1" applyBorder="1"/>
    <xf numFmtId="0" fontId="17" fillId="0" borderId="7" xfId="0" applyFont="1" applyBorder="1"/>
    <xf numFmtId="0" fontId="2" fillId="4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12" fillId="4" borderId="9" xfId="0" applyFont="1" applyFill="1" applyBorder="1"/>
    <xf numFmtId="0" fontId="2" fillId="0" borderId="5" xfId="0" applyFont="1" applyBorder="1"/>
    <xf numFmtId="0" fontId="12" fillId="4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12" fillId="4" borderId="5" xfId="0" applyFont="1" applyFill="1" applyBorder="1"/>
    <xf numFmtId="0" fontId="2" fillId="0" borderId="9" xfId="0" applyFont="1" applyBorder="1"/>
    <xf numFmtId="0" fontId="2" fillId="0" borderId="8" xfId="0" applyFont="1" applyBorder="1"/>
    <xf numFmtId="0" fontId="12" fillId="0" borderId="10" xfId="0" applyFont="1" applyBorder="1"/>
    <xf numFmtId="0" fontId="11" fillId="3" borderId="4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11" fillId="4" borderId="4" xfId="0" applyFont="1" applyFill="1" applyBorder="1" applyAlignment="1">
      <alignment wrapText="1"/>
    </xf>
    <xf numFmtId="0" fontId="17" fillId="0" borderId="0" xfId="0" applyFont="1" applyBorder="1"/>
    <xf numFmtId="0" fontId="18" fillId="0" borderId="0" xfId="0" applyFont="1" applyBorder="1" applyAlignment="1">
      <alignment wrapText="1"/>
    </xf>
    <xf numFmtId="4" fontId="1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/>
    <xf numFmtId="0" fontId="22" fillId="0" borderId="1" xfId="0" applyFont="1" applyBorder="1" applyAlignment="1">
      <alignment wrapText="1"/>
    </xf>
    <xf numFmtId="1" fontId="23" fillId="0" borderId="1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0" fontId="0" fillId="0" borderId="0" xfId="0"/>
    <xf numFmtId="0" fontId="14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0" borderId="0" xfId="0" applyFont="1"/>
    <xf numFmtId="0" fontId="14" fillId="0" borderId="7" xfId="0" applyFont="1" applyBorder="1"/>
    <xf numFmtId="0" fontId="8" fillId="3" borderId="4" xfId="0" applyFont="1" applyFill="1" applyBorder="1" applyAlignment="1">
      <alignment wrapText="1"/>
    </xf>
    <xf numFmtId="0" fontId="24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2" fillId="0" borderId="10" xfId="0" applyFont="1" applyBorder="1"/>
    <xf numFmtId="0" fontId="22" fillId="0" borderId="11" xfId="0" applyFont="1" applyBorder="1"/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view="pageBreakPreview" topLeftCell="A34" zoomScale="55" zoomScaleSheetLayoutView="55" workbookViewId="0">
      <selection activeCell="L36" sqref="L36"/>
    </sheetView>
  </sheetViews>
  <sheetFormatPr defaultRowHeight="15" x14ac:dyDescent="0.25"/>
  <cols>
    <col min="1" max="1" width="29.5703125" customWidth="1"/>
    <col min="2" max="2" width="8.85546875" customWidth="1"/>
    <col min="3" max="3" width="41.7109375" style="1" customWidth="1"/>
    <col min="4" max="4" width="15.28515625" customWidth="1"/>
    <col min="5" max="5" width="15.85546875" customWidth="1"/>
    <col min="6" max="6" width="18.85546875" customWidth="1"/>
    <col min="7" max="7" width="16" customWidth="1"/>
    <col min="8" max="8" width="15.42578125" customWidth="1"/>
    <col min="9" max="9" width="18.5703125" customWidth="1"/>
    <col min="10" max="10" width="19.5703125" customWidth="1"/>
    <col min="11" max="11" width="18.85546875" customWidth="1"/>
    <col min="12" max="12" width="18.140625" customWidth="1"/>
    <col min="13" max="13" width="15.28515625" customWidth="1"/>
    <col min="14" max="14" width="15.42578125" customWidth="1"/>
    <col min="15" max="15" width="19.42578125" customWidth="1"/>
    <col min="16" max="16" width="20.140625" customWidth="1"/>
  </cols>
  <sheetData>
    <row r="1" spans="1:20" ht="21" x14ac:dyDescent="0.35">
      <c r="A1" s="60" t="s">
        <v>60</v>
      </c>
      <c r="B1" s="56"/>
      <c r="D1" s="56"/>
      <c r="E1" s="56"/>
      <c r="F1" s="56"/>
      <c r="G1" s="56"/>
      <c r="H1" s="56"/>
      <c r="I1" s="56"/>
      <c r="J1" s="60"/>
      <c r="K1" s="60" t="s">
        <v>44</v>
      </c>
      <c r="L1" s="60"/>
      <c r="M1" s="60"/>
      <c r="N1" s="60"/>
      <c r="O1" s="60"/>
      <c r="P1" s="56"/>
    </row>
    <row r="2" spans="1:20" ht="21" x14ac:dyDescent="0.35">
      <c r="A2" s="60" t="s">
        <v>64</v>
      </c>
      <c r="B2" s="60"/>
      <c r="C2" s="60"/>
      <c r="D2" s="60"/>
      <c r="E2" s="60"/>
      <c r="F2" s="56"/>
      <c r="G2" s="56"/>
      <c r="H2" s="56"/>
      <c r="I2" s="56"/>
      <c r="J2" s="60"/>
      <c r="K2" s="60"/>
      <c r="L2" s="60"/>
      <c r="M2" s="60"/>
      <c r="N2" s="60"/>
      <c r="O2" s="60"/>
      <c r="P2" s="56"/>
    </row>
    <row r="3" spans="1:20" ht="21" x14ac:dyDescent="0.35">
      <c r="A3" s="60" t="s">
        <v>61</v>
      </c>
      <c r="B3" s="60"/>
      <c r="C3" s="60"/>
      <c r="D3" s="60"/>
      <c r="E3" s="60"/>
      <c r="F3" s="56"/>
      <c r="G3" s="56"/>
      <c r="H3" s="56"/>
      <c r="I3" s="56"/>
      <c r="J3" s="60"/>
      <c r="K3" s="60" t="s">
        <v>62</v>
      </c>
      <c r="L3" s="60"/>
      <c r="M3" s="60"/>
      <c r="N3" s="60"/>
      <c r="O3" s="60"/>
      <c r="P3" s="56"/>
    </row>
    <row r="4" spans="1:20" s="56" customFormat="1" ht="21" x14ac:dyDescent="0.35">
      <c r="C4" s="1"/>
      <c r="J4" s="60"/>
      <c r="K4" s="60"/>
      <c r="L4" s="60"/>
      <c r="M4" s="60"/>
      <c r="N4" s="60"/>
    </row>
    <row r="5" spans="1:20" ht="28.5" customHeight="1" x14ac:dyDescent="0.45">
      <c r="A5" s="46"/>
      <c r="B5" s="46"/>
      <c r="C5" s="47"/>
      <c r="D5" s="48"/>
      <c r="E5" s="63" t="s">
        <v>69</v>
      </c>
      <c r="F5" s="63"/>
      <c r="G5" s="63"/>
      <c r="H5" s="63"/>
      <c r="I5" s="63"/>
      <c r="J5" s="63"/>
      <c r="K5" s="63"/>
      <c r="L5" s="63"/>
      <c r="M5" s="63"/>
      <c r="N5" s="63"/>
      <c r="O5" s="57"/>
      <c r="P5" s="57"/>
      <c r="Q5" s="49"/>
      <c r="R5" s="49"/>
      <c r="S5" s="49"/>
      <c r="T5" s="50"/>
    </row>
    <row r="6" spans="1:20" ht="28.5" x14ac:dyDescent="0.45">
      <c r="A6" s="46"/>
      <c r="B6" s="46"/>
      <c r="C6" s="47"/>
      <c r="D6" s="48"/>
      <c r="E6" s="58" t="s">
        <v>49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0"/>
      <c r="R6" s="50"/>
      <c r="S6" s="50"/>
      <c r="T6" s="50"/>
    </row>
    <row r="7" spans="1:20" ht="23.25" customHeight="1" x14ac:dyDescent="0.25">
      <c r="A7" s="59" t="s">
        <v>51</v>
      </c>
      <c r="B7" s="59"/>
      <c r="C7" s="59"/>
      <c r="D7" s="59"/>
      <c r="E7" s="64" t="s">
        <v>52</v>
      </c>
      <c r="F7" s="64"/>
      <c r="G7" s="64"/>
      <c r="H7" s="64"/>
      <c r="I7" s="64"/>
      <c r="J7" s="64"/>
      <c r="K7" s="64"/>
      <c r="L7" s="59"/>
      <c r="M7" s="59"/>
      <c r="N7" s="59"/>
      <c r="O7" s="59"/>
      <c r="P7" s="59"/>
      <c r="Q7" s="59"/>
      <c r="R7" s="59"/>
      <c r="S7" s="59"/>
      <c r="T7" s="59"/>
    </row>
    <row r="8" spans="1:20" ht="18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 s="19" customFormat="1" ht="30" customHeight="1" x14ac:dyDescent="0.4">
      <c r="A9" s="72" t="s">
        <v>50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20"/>
      <c r="R9" s="20"/>
      <c r="S9" s="20"/>
      <c r="T9" s="20"/>
    </row>
    <row r="10" spans="1:20" ht="18.75" x14ac:dyDescent="0.3">
      <c r="A10" s="30" t="s">
        <v>21</v>
      </c>
      <c r="B10" s="30" t="s">
        <v>37</v>
      </c>
      <c r="C10" s="31" t="s">
        <v>13</v>
      </c>
      <c r="D10" s="32" t="s">
        <v>0</v>
      </c>
      <c r="E10" s="32" t="s">
        <v>1</v>
      </c>
      <c r="F10" s="32" t="s">
        <v>2</v>
      </c>
      <c r="G10" s="32" t="s">
        <v>3</v>
      </c>
      <c r="H10" s="32" t="s">
        <v>4</v>
      </c>
      <c r="I10" s="32" t="s">
        <v>5</v>
      </c>
      <c r="J10" s="32" t="s">
        <v>6</v>
      </c>
      <c r="K10" s="32" t="s">
        <v>7</v>
      </c>
      <c r="L10" s="32" t="s">
        <v>8</v>
      </c>
      <c r="M10" s="32" t="s">
        <v>9</v>
      </c>
      <c r="N10" s="32" t="s">
        <v>10</v>
      </c>
      <c r="O10" s="32" t="s">
        <v>11</v>
      </c>
      <c r="P10" s="32" t="s">
        <v>12</v>
      </c>
    </row>
    <row r="11" spans="1:20" ht="48" x14ac:dyDescent="0.45">
      <c r="A11" s="29" t="s">
        <v>46</v>
      </c>
      <c r="B11" s="22">
        <v>211</v>
      </c>
      <c r="C11" s="52" t="s">
        <v>14</v>
      </c>
      <c r="D11" s="53">
        <v>390330</v>
      </c>
      <c r="E11" s="53">
        <f>SUM(451261+193270)</f>
        <v>644531</v>
      </c>
      <c r="F11" s="53">
        <v>531856</v>
      </c>
      <c r="G11" s="53">
        <v>530207</v>
      </c>
      <c r="H11" s="53">
        <v>542985</v>
      </c>
      <c r="I11" s="53">
        <v>479781</v>
      </c>
      <c r="J11" s="53">
        <v>715834</v>
      </c>
      <c r="K11" s="53">
        <v>635875</v>
      </c>
      <c r="L11" s="53">
        <v>625765</v>
      </c>
      <c r="M11" s="53">
        <v>625765</v>
      </c>
      <c r="N11" s="53">
        <v>630208</v>
      </c>
      <c r="O11" s="53">
        <f>SUM(694300-193270)</f>
        <v>501030</v>
      </c>
      <c r="P11" s="54">
        <f t="shared" ref="P11:P12" si="0">SUM(D11:O11)</f>
        <v>6854167</v>
      </c>
    </row>
    <row r="12" spans="1:20" ht="48" x14ac:dyDescent="0.45">
      <c r="A12" s="29" t="s">
        <v>46</v>
      </c>
      <c r="B12" s="22">
        <v>213</v>
      </c>
      <c r="C12" s="52" t="s">
        <v>15</v>
      </c>
      <c r="D12" s="53">
        <v>117880</v>
      </c>
      <c r="E12" s="53">
        <f>SUM(136281+57730)</f>
        <v>194011</v>
      </c>
      <c r="F12" s="53">
        <v>160621</v>
      </c>
      <c r="G12" s="53">
        <v>160123</v>
      </c>
      <c r="H12" s="53">
        <v>163982</v>
      </c>
      <c r="I12" s="53">
        <v>144894</v>
      </c>
      <c r="J12" s="53">
        <v>216182</v>
      </c>
      <c r="K12" s="53">
        <v>192035</v>
      </c>
      <c r="L12" s="53">
        <v>188981</v>
      </c>
      <c r="M12" s="53">
        <v>188981</v>
      </c>
      <c r="N12" s="53">
        <v>190323</v>
      </c>
      <c r="O12" s="53">
        <f>SUM(209679-57730)</f>
        <v>151949</v>
      </c>
      <c r="P12" s="54">
        <f t="shared" si="0"/>
        <v>2069962</v>
      </c>
    </row>
    <row r="13" spans="1:20" ht="28.5" x14ac:dyDescent="0.45">
      <c r="A13" s="29"/>
      <c r="B13" s="22"/>
      <c r="C13" s="52" t="s">
        <v>22</v>
      </c>
      <c r="D13" s="53">
        <f>SUM(D11:D12)</f>
        <v>508210</v>
      </c>
      <c r="E13" s="53">
        <f t="shared" ref="E13:P13" si="1">SUM(E11:E12)</f>
        <v>838542</v>
      </c>
      <c r="F13" s="53">
        <f t="shared" si="1"/>
        <v>692477</v>
      </c>
      <c r="G13" s="53">
        <f t="shared" si="1"/>
        <v>690330</v>
      </c>
      <c r="H13" s="53">
        <f t="shared" si="1"/>
        <v>706967</v>
      </c>
      <c r="I13" s="53">
        <f t="shared" si="1"/>
        <v>624675</v>
      </c>
      <c r="J13" s="53">
        <f t="shared" si="1"/>
        <v>932016</v>
      </c>
      <c r="K13" s="53">
        <f t="shared" si="1"/>
        <v>827910</v>
      </c>
      <c r="L13" s="53">
        <f t="shared" si="1"/>
        <v>814746</v>
      </c>
      <c r="M13" s="53">
        <f t="shared" si="1"/>
        <v>814746</v>
      </c>
      <c r="N13" s="53">
        <f t="shared" si="1"/>
        <v>820531</v>
      </c>
      <c r="O13" s="53">
        <f t="shared" si="1"/>
        <v>652979</v>
      </c>
      <c r="P13" s="55">
        <f t="shared" si="1"/>
        <v>8924129</v>
      </c>
    </row>
    <row r="14" spans="1:20" ht="28.5" x14ac:dyDescent="0.45">
      <c r="A14" s="29" t="s">
        <v>63</v>
      </c>
      <c r="B14" s="22">
        <v>226</v>
      </c>
      <c r="C14" s="52" t="s">
        <v>18</v>
      </c>
      <c r="D14" s="53">
        <v>17585</v>
      </c>
      <c r="E14" s="53">
        <v>28777</v>
      </c>
      <c r="F14" s="53">
        <v>31176</v>
      </c>
      <c r="G14" s="53">
        <v>36771</v>
      </c>
      <c r="H14" s="53">
        <v>35972</v>
      </c>
      <c r="I14" s="53">
        <v>22382</v>
      </c>
      <c r="J14" s="53"/>
      <c r="K14" s="53"/>
      <c r="L14" s="53">
        <v>35172</v>
      </c>
      <c r="M14" s="53">
        <v>35172</v>
      </c>
      <c r="N14" s="53">
        <v>38370</v>
      </c>
      <c r="O14" s="53">
        <v>38374</v>
      </c>
      <c r="P14" s="54">
        <f>SUM(D14:O14)</f>
        <v>319751</v>
      </c>
    </row>
    <row r="15" spans="1:20" ht="23.25" x14ac:dyDescent="0.35">
      <c r="A15" s="17"/>
      <c r="B15" s="2"/>
      <c r="C15" s="52" t="s">
        <v>19</v>
      </c>
      <c r="D15" s="53">
        <f>SUM(D13+D14)</f>
        <v>525795</v>
      </c>
      <c r="E15" s="53">
        <f t="shared" ref="E15:P15" si="2">SUM(E13+E14)</f>
        <v>867319</v>
      </c>
      <c r="F15" s="53">
        <f t="shared" si="2"/>
        <v>723653</v>
      </c>
      <c r="G15" s="53">
        <f t="shared" si="2"/>
        <v>727101</v>
      </c>
      <c r="H15" s="53">
        <f t="shared" si="2"/>
        <v>742939</v>
      </c>
      <c r="I15" s="53">
        <f t="shared" si="2"/>
        <v>647057</v>
      </c>
      <c r="J15" s="53">
        <f t="shared" si="2"/>
        <v>932016</v>
      </c>
      <c r="K15" s="53">
        <f t="shared" si="2"/>
        <v>827910</v>
      </c>
      <c r="L15" s="53">
        <f t="shared" si="2"/>
        <v>849918</v>
      </c>
      <c r="M15" s="53">
        <f t="shared" si="2"/>
        <v>849918</v>
      </c>
      <c r="N15" s="53">
        <f t="shared" si="2"/>
        <v>858901</v>
      </c>
      <c r="O15" s="53">
        <f t="shared" si="2"/>
        <v>691353</v>
      </c>
      <c r="P15" s="53">
        <f t="shared" si="2"/>
        <v>9243880</v>
      </c>
    </row>
    <row r="16" spans="1:20" ht="31.5" x14ac:dyDescent="0.25">
      <c r="A16" s="68" t="s">
        <v>20</v>
      </c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</row>
    <row r="17" spans="1:16" ht="18.75" x14ac:dyDescent="0.3">
      <c r="A17" s="30" t="s">
        <v>21</v>
      </c>
      <c r="B17" s="30" t="s">
        <v>37</v>
      </c>
      <c r="C17" s="30" t="s">
        <v>13</v>
      </c>
      <c r="D17" s="32" t="s">
        <v>0</v>
      </c>
      <c r="E17" s="32" t="s">
        <v>1</v>
      </c>
      <c r="F17" s="32" t="s">
        <v>2</v>
      </c>
      <c r="G17" s="32" t="s">
        <v>3</v>
      </c>
      <c r="H17" s="32" t="s">
        <v>4</v>
      </c>
      <c r="I17" s="32" t="s">
        <v>5</v>
      </c>
      <c r="J17" s="32" t="s">
        <v>6</v>
      </c>
      <c r="K17" s="32" t="s">
        <v>7</v>
      </c>
      <c r="L17" s="32" t="s">
        <v>8</v>
      </c>
      <c r="M17" s="32" t="s">
        <v>9</v>
      </c>
      <c r="N17" s="32" t="s">
        <v>10</v>
      </c>
      <c r="O17" s="32" t="s">
        <v>11</v>
      </c>
      <c r="P17" s="32" t="s">
        <v>12</v>
      </c>
    </row>
    <row r="18" spans="1:16" ht="21" x14ac:dyDescent="0.35">
      <c r="A18" s="3"/>
      <c r="B18" s="3"/>
      <c r="C18" s="21" t="s">
        <v>23</v>
      </c>
      <c r="D18" s="4">
        <f t="shared" ref="D18:P18" si="3">SUM(D23+D19+D24+D30+D40+D44+D50+D25)</f>
        <v>57757</v>
      </c>
      <c r="E18" s="4">
        <f t="shared" si="3"/>
        <v>100550</v>
      </c>
      <c r="F18" s="4">
        <f t="shared" si="3"/>
        <v>58880</v>
      </c>
      <c r="G18" s="4">
        <f t="shared" si="3"/>
        <v>66417</v>
      </c>
      <c r="H18" s="4">
        <f t="shared" si="3"/>
        <v>137191</v>
      </c>
      <c r="I18" s="4">
        <f t="shared" si="3"/>
        <v>164564</v>
      </c>
      <c r="J18" s="4">
        <f t="shared" si="3"/>
        <v>92992</v>
      </c>
      <c r="K18" s="4">
        <f t="shared" si="3"/>
        <v>319324</v>
      </c>
      <c r="L18" s="4">
        <f t="shared" si="3"/>
        <v>275143</v>
      </c>
      <c r="M18" s="4">
        <f t="shared" si="3"/>
        <v>61740</v>
      </c>
      <c r="N18" s="4">
        <f t="shared" si="3"/>
        <v>61738</v>
      </c>
      <c r="O18" s="4">
        <f t="shared" si="3"/>
        <v>61739</v>
      </c>
      <c r="P18" s="4">
        <f t="shared" si="3"/>
        <v>1458035</v>
      </c>
    </row>
    <row r="19" spans="1:16" ht="28.5" x14ac:dyDescent="0.45">
      <c r="A19" s="33" t="s">
        <v>47</v>
      </c>
      <c r="B19" s="23">
        <v>212</v>
      </c>
      <c r="C19" s="42" t="s">
        <v>24</v>
      </c>
      <c r="D19" s="5"/>
      <c r="E19" s="5">
        <v>2166</v>
      </c>
      <c r="F19" s="5"/>
      <c r="G19" s="5">
        <v>2166</v>
      </c>
      <c r="H19" s="5">
        <v>1083</v>
      </c>
      <c r="I19" s="5">
        <v>1083</v>
      </c>
      <c r="J19" s="5">
        <v>1083</v>
      </c>
      <c r="K19" s="5">
        <v>1083</v>
      </c>
      <c r="L19" s="5">
        <v>1083</v>
      </c>
      <c r="M19" s="5">
        <v>1083</v>
      </c>
      <c r="N19" s="5">
        <v>1083</v>
      </c>
      <c r="O19" s="5">
        <v>1087</v>
      </c>
      <c r="P19" s="6">
        <f t="shared" ref="P19:P24" si="4">SUM(D19:O19)</f>
        <v>13000</v>
      </c>
    </row>
    <row r="20" spans="1:16" ht="28.5" x14ac:dyDescent="0.45">
      <c r="A20" s="34"/>
      <c r="B20" s="24"/>
      <c r="C20" s="43" t="s">
        <v>25</v>
      </c>
      <c r="D20" s="4">
        <v>99</v>
      </c>
      <c r="E20" s="4">
        <v>99</v>
      </c>
      <c r="F20" s="4"/>
      <c r="G20" s="4">
        <v>198</v>
      </c>
      <c r="H20" s="4">
        <v>99</v>
      </c>
      <c r="I20" s="4">
        <v>99</v>
      </c>
      <c r="J20" s="4">
        <v>99</v>
      </c>
      <c r="K20" s="4">
        <v>99</v>
      </c>
      <c r="L20" s="4">
        <v>101</v>
      </c>
      <c r="M20" s="4">
        <v>99</v>
      </c>
      <c r="N20" s="4">
        <v>99</v>
      </c>
      <c r="O20" s="4">
        <v>99</v>
      </c>
      <c r="P20" s="7">
        <f t="shared" si="4"/>
        <v>1190</v>
      </c>
    </row>
    <row r="21" spans="1:16" ht="28.5" x14ac:dyDescent="0.45">
      <c r="A21" s="35" t="s">
        <v>47</v>
      </c>
      <c r="B21" s="25">
        <v>221</v>
      </c>
      <c r="C21" s="43" t="s">
        <v>26</v>
      </c>
      <c r="D21" s="4">
        <v>1100</v>
      </c>
      <c r="E21" s="4">
        <v>1100</v>
      </c>
      <c r="F21" s="4"/>
      <c r="G21" s="4">
        <v>2200</v>
      </c>
      <c r="H21" s="4">
        <v>1100</v>
      </c>
      <c r="I21" s="4">
        <v>1100</v>
      </c>
      <c r="J21" s="4">
        <v>1100</v>
      </c>
      <c r="K21" s="4">
        <v>1100</v>
      </c>
      <c r="L21" s="4">
        <v>1100</v>
      </c>
      <c r="M21" s="4">
        <v>1100</v>
      </c>
      <c r="N21" s="4">
        <v>1100</v>
      </c>
      <c r="O21" s="4">
        <v>1100</v>
      </c>
      <c r="P21" s="7">
        <f t="shared" si="4"/>
        <v>13200</v>
      </c>
    </row>
    <row r="22" spans="1:16" ht="28.5" x14ac:dyDescent="0.45">
      <c r="A22" s="36"/>
      <c r="B22" s="25"/>
      <c r="C22" s="43" t="s">
        <v>27</v>
      </c>
      <c r="D22" s="4">
        <v>187</v>
      </c>
      <c r="E22" s="4">
        <v>187</v>
      </c>
      <c r="F22" s="4"/>
      <c r="G22" s="4">
        <v>374</v>
      </c>
      <c r="H22" s="4">
        <v>187</v>
      </c>
      <c r="I22" s="4">
        <v>187</v>
      </c>
      <c r="J22" s="4">
        <v>187</v>
      </c>
      <c r="K22" s="4">
        <v>193</v>
      </c>
      <c r="L22" s="4">
        <v>187</v>
      </c>
      <c r="M22" s="4">
        <v>187</v>
      </c>
      <c r="N22" s="4">
        <v>187</v>
      </c>
      <c r="O22" s="4">
        <v>187</v>
      </c>
      <c r="P22" s="7">
        <f t="shared" si="4"/>
        <v>2250</v>
      </c>
    </row>
    <row r="23" spans="1:16" ht="28.5" x14ac:dyDescent="0.45">
      <c r="A23" s="37"/>
      <c r="B23" s="26"/>
      <c r="C23" s="44" t="s">
        <v>38</v>
      </c>
      <c r="D23" s="5">
        <f>SUM(D20:D22)</f>
        <v>1386</v>
      </c>
      <c r="E23" s="5">
        <f t="shared" ref="E23:O23" si="5">SUM(E20:E22)</f>
        <v>1386</v>
      </c>
      <c r="F23" s="5">
        <f t="shared" si="5"/>
        <v>0</v>
      </c>
      <c r="G23" s="5">
        <f t="shared" si="5"/>
        <v>2772</v>
      </c>
      <c r="H23" s="5">
        <f t="shared" si="5"/>
        <v>1386</v>
      </c>
      <c r="I23" s="5">
        <f t="shared" si="5"/>
        <v>1386</v>
      </c>
      <c r="J23" s="5">
        <f t="shared" si="5"/>
        <v>1386</v>
      </c>
      <c r="K23" s="5">
        <f t="shared" si="5"/>
        <v>1392</v>
      </c>
      <c r="L23" s="5">
        <f t="shared" si="5"/>
        <v>1388</v>
      </c>
      <c r="M23" s="5">
        <f t="shared" si="5"/>
        <v>1386</v>
      </c>
      <c r="N23" s="5">
        <f t="shared" si="5"/>
        <v>1386</v>
      </c>
      <c r="O23" s="5">
        <f t="shared" si="5"/>
        <v>1386</v>
      </c>
      <c r="P23" s="6">
        <f t="shared" si="4"/>
        <v>16640</v>
      </c>
    </row>
    <row r="24" spans="1:16" ht="28.5" x14ac:dyDescent="0.45">
      <c r="A24" s="38" t="s">
        <v>47</v>
      </c>
      <c r="B24" s="23">
        <v>222</v>
      </c>
      <c r="C24" s="62" t="s">
        <v>54</v>
      </c>
      <c r="D24" s="8">
        <v>212</v>
      </c>
      <c r="E24" s="8">
        <v>212</v>
      </c>
      <c r="F24" s="8"/>
      <c r="G24" s="8">
        <v>212</v>
      </c>
      <c r="H24" s="8">
        <v>212</v>
      </c>
      <c r="I24" s="8">
        <v>212</v>
      </c>
      <c r="J24" s="8">
        <v>424</v>
      </c>
      <c r="K24" s="8">
        <v>212</v>
      </c>
      <c r="L24" s="8">
        <v>212</v>
      </c>
      <c r="M24" s="8">
        <v>212</v>
      </c>
      <c r="N24" s="8">
        <v>212</v>
      </c>
      <c r="O24" s="8">
        <v>212</v>
      </c>
      <c r="P24" s="6">
        <f t="shared" si="4"/>
        <v>2544</v>
      </c>
    </row>
    <row r="25" spans="1:16" ht="28.5" x14ac:dyDescent="0.45">
      <c r="A25" s="37"/>
      <c r="B25" s="61"/>
      <c r="C25" s="45" t="s">
        <v>17</v>
      </c>
      <c r="D25" s="9">
        <v>20625</v>
      </c>
      <c r="E25" s="9">
        <v>20625</v>
      </c>
      <c r="F25" s="9">
        <v>20625</v>
      </c>
      <c r="G25" s="9">
        <v>20625</v>
      </c>
      <c r="H25" s="9">
        <v>20625</v>
      </c>
      <c r="I25" s="9">
        <v>20625</v>
      </c>
      <c r="J25" s="9">
        <v>20625</v>
      </c>
      <c r="K25" s="9">
        <v>20625</v>
      </c>
      <c r="L25" s="9">
        <v>20625</v>
      </c>
      <c r="M25" s="9">
        <v>20625</v>
      </c>
      <c r="N25" s="9">
        <v>20625</v>
      </c>
      <c r="O25" s="9">
        <v>20625</v>
      </c>
      <c r="P25" s="7">
        <f t="shared" ref="P25" si="6">SUM(D25:O25)</f>
        <v>247500</v>
      </c>
    </row>
    <row r="26" spans="1:16" s="56" customFormat="1" ht="28.5" x14ac:dyDescent="0.45">
      <c r="A26" s="36"/>
      <c r="B26" s="25"/>
      <c r="C26" s="45" t="s">
        <v>56</v>
      </c>
      <c r="D26" s="9">
        <v>576</v>
      </c>
      <c r="E26" s="9">
        <v>576</v>
      </c>
      <c r="F26" s="9">
        <v>716</v>
      </c>
      <c r="G26" s="9">
        <v>766</v>
      </c>
      <c r="H26" s="9">
        <v>813</v>
      </c>
      <c r="I26" s="9">
        <v>1259</v>
      </c>
      <c r="J26" s="9">
        <v>575</v>
      </c>
      <c r="K26" s="9">
        <v>575</v>
      </c>
      <c r="L26" s="9">
        <v>839</v>
      </c>
      <c r="M26" s="9">
        <v>576</v>
      </c>
      <c r="N26" s="9">
        <v>576</v>
      </c>
      <c r="O26" s="9">
        <v>576</v>
      </c>
      <c r="P26" s="7">
        <f t="shared" ref="P26:P29" si="7">SUM(D26:O26)</f>
        <v>8423</v>
      </c>
    </row>
    <row r="27" spans="1:16" s="18" customFormat="1" ht="28.5" x14ac:dyDescent="0.45">
      <c r="A27" s="36"/>
      <c r="B27" s="25"/>
      <c r="C27" s="43" t="s">
        <v>57</v>
      </c>
      <c r="D27" s="9">
        <v>576</v>
      </c>
      <c r="E27" s="9">
        <v>575</v>
      </c>
      <c r="F27" s="9">
        <v>715</v>
      </c>
      <c r="G27" s="9">
        <v>766</v>
      </c>
      <c r="H27" s="9">
        <v>813</v>
      </c>
      <c r="I27" s="9">
        <v>1258</v>
      </c>
      <c r="J27" s="9">
        <v>575</v>
      </c>
      <c r="K27" s="9">
        <v>575</v>
      </c>
      <c r="L27" s="9">
        <v>839</v>
      </c>
      <c r="M27" s="9">
        <v>575</v>
      </c>
      <c r="N27" s="9">
        <v>575</v>
      </c>
      <c r="O27" s="9">
        <v>575</v>
      </c>
      <c r="P27" s="7">
        <f t="shared" si="7"/>
        <v>8417</v>
      </c>
    </row>
    <row r="28" spans="1:16" ht="28.5" x14ac:dyDescent="0.45">
      <c r="A28" s="35" t="s">
        <v>47</v>
      </c>
      <c r="B28" s="25">
        <v>223</v>
      </c>
      <c r="C28" s="43" t="s">
        <v>53</v>
      </c>
      <c r="D28" s="9">
        <v>10994</v>
      </c>
      <c r="E28" s="9">
        <v>20971</v>
      </c>
      <c r="F28" s="9">
        <v>20920</v>
      </c>
      <c r="G28" s="9">
        <v>19920</v>
      </c>
      <c r="H28" s="9">
        <v>10920</v>
      </c>
      <c r="I28" s="9">
        <v>10846</v>
      </c>
      <c r="J28" s="9">
        <v>12486</v>
      </c>
      <c r="K28" s="9">
        <v>11486</v>
      </c>
      <c r="L28" s="9">
        <v>12764</v>
      </c>
      <c r="M28" s="9">
        <v>11032</v>
      </c>
      <c r="N28" s="9">
        <v>11032</v>
      </c>
      <c r="O28" s="9">
        <v>11032</v>
      </c>
      <c r="P28" s="7">
        <f t="shared" si="7"/>
        <v>164403</v>
      </c>
    </row>
    <row r="29" spans="1:16" ht="28.5" x14ac:dyDescent="0.45">
      <c r="A29" s="36"/>
      <c r="B29" s="25"/>
      <c r="C29" s="43" t="s">
        <v>55</v>
      </c>
      <c r="D29" s="10"/>
      <c r="E29" s="10"/>
      <c r="F29" s="10"/>
      <c r="G29" s="9"/>
      <c r="H29" s="9"/>
      <c r="I29" s="9"/>
      <c r="J29" s="9"/>
      <c r="K29" s="9"/>
      <c r="L29" s="9"/>
      <c r="M29" s="10"/>
      <c r="N29" s="10"/>
      <c r="O29" s="10"/>
      <c r="P29" s="7">
        <f t="shared" si="7"/>
        <v>0</v>
      </c>
    </row>
    <row r="30" spans="1:16" ht="43.5" x14ac:dyDescent="0.45">
      <c r="A30" s="36"/>
      <c r="B30" s="25"/>
      <c r="C30" s="44" t="s">
        <v>43</v>
      </c>
      <c r="D30" s="5">
        <f>SUM(D26:D29)</f>
        <v>12146</v>
      </c>
      <c r="E30" s="5">
        <f t="shared" ref="E30:P30" si="8">SUM(E26:E29)</f>
        <v>22122</v>
      </c>
      <c r="F30" s="5">
        <f t="shared" si="8"/>
        <v>22351</v>
      </c>
      <c r="G30" s="5">
        <f t="shared" si="8"/>
        <v>21452</v>
      </c>
      <c r="H30" s="5">
        <f t="shared" si="8"/>
        <v>12546</v>
      </c>
      <c r="I30" s="5">
        <f t="shared" si="8"/>
        <v>13363</v>
      </c>
      <c r="J30" s="5">
        <f t="shared" si="8"/>
        <v>13636</v>
      </c>
      <c r="K30" s="5">
        <f t="shared" si="8"/>
        <v>12636</v>
      </c>
      <c r="L30" s="5">
        <f t="shared" si="8"/>
        <v>14442</v>
      </c>
      <c r="M30" s="5">
        <f t="shared" si="8"/>
        <v>12183</v>
      </c>
      <c r="N30" s="5">
        <f t="shared" si="8"/>
        <v>12183</v>
      </c>
      <c r="O30" s="5">
        <f t="shared" si="8"/>
        <v>12183</v>
      </c>
      <c r="P30" s="5">
        <f t="shared" si="8"/>
        <v>181243</v>
      </c>
    </row>
    <row r="31" spans="1:16" ht="28.5" x14ac:dyDescent="0.45">
      <c r="A31" s="34"/>
      <c r="B31" s="24"/>
      <c r="C31" s="43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">
        <f t="shared" ref="P31:P39" si="9">SUM(D31:O31)</f>
        <v>0</v>
      </c>
    </row>
    <row r="32" spans="1:16" ht="28.5" x14ac:dyDescent="0.45">
      <c r="A32" s="36"/>
      <c r="B32" s="25"/>
      <c r="C32" s="43" t="s">
        <v>29</v>
      </c>
      <c r="D32" s="4">
        <v>425</v>
      </c>
      <c r="E32" s="4">
        <v>425</v>
      </c>
      <c r="F32" s="4"/>
      <c r="G32" s="4">
        <v>425</v>
      </c>
      <c r="H32" s="4">
        <v>425</v>
      </c>
      <c r="I32" s="4">
        <v>425</v>
      </c>
      <c r="J32" s="4">
        <v>912</v>
      </c>
      <c r="K32" s="4">
        <v>549</v>
      </c>
      <c r="L32" s="4">
        <v>483</v>
      </c>
      <c r="M32" s="4">
        <v>493</v>
      </c>
      <c r="N32" s="4">
        <v>491</v>
      </c>
      <c r="O32" s="4">
        <v>480</v>
      </c>
      <c r="P32" s="7">
        <f t="shared" si="9"/>
        <v>5533</v>
      </c>
    </row>
    <row r="33" spans="1:16" ht="28.5" x14ac:dyDescent="0.45">
      <c r="A33" s="35"/>
      <c r="B33" s="25"/>
      <c r="C33" s="43" t="s">
        <v>67</v>
      </c>
      <c r="D33" s="11">
        <v>356</v>
      </c>
      <c r="E33" s="11">
        <v>356</v>
      </c>
      <c r="F33" s="11">
        <v>356</v>
      </c>
      <c r="G33" s="12">
        <v>0</v>
      </c>
      <c r="H33" s="11">
        <v>500</v>
      </c>
      <c r="I33" s="11">
        <v>480</v>
      </c>
      <c r="J33" s="11">
        <v>500</v>
      </c>
      <c r="K33" s="11">
        <v>480</v>
      </c>
      <c r="L33" s="11">
        <v>564</v>
      </c>
      <c r="M33" s="11">
        <v>356</v>
      </c>
      <c r="N33" s="11">
        <v>356</v>
      </c>
      <c r="O33" s="12">
        <v>356</v>
      </c>
      <c r="P33" s="13">
        <f t="shared" si="9"/>
        <v>4660</v>
      </c>
    </row>
    <row r="34" spans="1:16" ht="28.5" x14ac:dyDescent="0.45">
      <c r="A34" s="36"/>
      <c r="B34" s="25"/>
      <c r="C34" s="43" t="s">
        <v>30</v>
      </c>
      <c r="D34" s="4"/>
      <c r="E34" s="4"/>
      <c r="F34" s="4"/>
      <c r="G34" s="4"/>
      <c r="H34" s="4"/>
      <c r="I34" s="4"/>
      <c r="J34" s="4">
        <v>19584</v>
      </c>
      <c r="K34" s="4"/>
      <c r="L34" s="4"/>
      <c r="M34" s="4"/>
      <c r="N34" s="4"/>
      <c r="O34" s="4"/>
      <c r="P34" s="7">
        <f t="shared" si="9"/>
        <v>19584</v>
      </c>
    </row>
    <row r="35" spans="1:16" ht="28.5" x14ac:dyDescent="0.45">
      <c r="A35" s="36"/>
      <c r="B35" s="25"/>
      <c r="C35" s="43" t="s">
        <v>31</v>
      </c>
      <c r="D35" s="4">
        <v>1275</v>
      </c>
      <c r="E35" s="4">
        <v>1275</v>
      </c>
      <c r="F35" s="4"/>
      <c r="G35" s="4">
        <v>832</v>
      </c>
      <c r="H35" s="4">
        <v>1275</v>
      </c>
      <c r="I35" s="4">
        <v>1275</v>
      </c>
      <c r="J35" s="4">
        <v>2993</v>
      </c>
      <c r="K35" s="4">
        <v>1275</v>
      </c>
      <c r="L35" s="4">
        <v>1275</v>
      </c>
      <c r="M35" s="4">
        <v>1275</v>
      </c>
      <c r="N35" s="4">
        <v>1275</v>
      </c>
      <c r="O35" s="4">
        <v>1275</v>
      </c>
      <c r="P35" s="7">
        <f t="shared" si="9"/>
        <v>15300</v>
      </c>
    </row>
    <row r="36" spans="1:16" ht="70.5" customHeight="1" x14ac:dyDescent="0.45">
      <c r="A36" s="35" t="s">
        <v>47</v>
      </c>
      <c r="B36" s="25">
        <v>225</v>
      </c>
      <c r="C36" s="43" t="s">
        <v>32</v>
      </c>
      <c r="D36" s="4"/>
      <c r="E36" s="4"/>
      <c r="F36" s="4"/>
      <c r="G36" s="4"/>
      <c r="H36" s="4"/>
      <c r="I36" s="4"/>
      <c r="J36" s="4">
        <v>1900</v>
      </c>
      <c r="K36" s="4"/>
      <c r="L36" s="4"/>
      <c r="M36" s="4"/>
      <c r="N36" s="4"/>
      <c r="O36" s="4"/>
      <c r="P36" s="7">
        <f t="shared" si="9"/>
        <v>1900</v>
      </c>
    </row>
    <row r="37" spans="1:16" ht="66" customHeight="1" x14ac:dyDescent="0.45">
      <c r="A37" s="36"/>
      <c r="B37" s="25"/>
      <c r="C37" s="43" t="s">
        <v>33</v>
      </c>
      <c r="D37" s="4"/>
      <c r="E37" s="4">
        <v>3000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7">
        <f t="shared" si="9"/>
        <v>3000</v>
      </c>
    </row>
    <row r="38" spans="1:16" ht="48" customHeight="1" x14ac:dyDescent="0.45">
      <c r="A38" s="36"/>
      <c r="B38" s="25"/>
      <c r="C38" s="43" t="s">
        <v>34</v>
      </c>
      <c r="D38" s="4"/>
      <c r="E38" s="4"/>
      <c r="F38" s="4"/>
      <c r="G38" s="4"/>
      <c r="H38" s="4">
        <v>5000</v>
      </c>
      <c r="I38" s="4"/>
      <c r="J38" s="4"/>
      <c r="K38" s="4"/>
      <c r="L38" s="4"/>
      <c r="M38" s="4"/>
      <c r="N38" s="4"/>
      <c r="O38" s="4"/>
      <c r="P38" s="7">
        <f t="shared" si="9"/>
        <v>5000</v>
      </c>
    </row>
    <row r="39" spans="1:16" ht="35.25" customHeight="1" x14ac:dyDescent="0.45">
      <c r="A39" s="36"/>
      <c r="B39" s="25"/>
      <c r="C39" s="43" t="s">
        <v>59</v>
      </c>
      <c r="D39" s="4">
        <v>6213</v>
      </c>
      <c r="E39" s="4">
        <v>5017</v>
      </c>
      <c r="F39" s="4"/>
      <c r="G39" s="4"/>
      <c r="H39" s="4">
        <v>130</v>
      </c>
      <c r="I39" s="4">
        <v>5430</v>
      </c>
      <c r="J39" s="4">
        <v>18226</v>
      </c>
      <c r="K39" s="4"/>
      <c r="L39" s="4"/>
      <c r="M39" s="4">
        <v>4500</v>
      </c>
      <c r="N39" s="4">
        <v>4500</v>
      </c>
      <c r="O39" s="4">
        <v>4500</v>
      </c>
      <c r="P39" s="7">
        <f t="shared" si="9"/>
        <v>48516</v>
      </c>
    </row>
    <row r="40" spans="1:16" ht="43.5" x14ac:dyDescent="0.45">
      <c r="A40" s="37"/>
      <c r="B40" s="26"/>
      <c r="C40" s="44" t="s">
        <v>39</v>
      </c>
      <c r="D40" s="5">
        <f t="shared" ref="D40:P40" si="10">SUM(D31:D39)</f>
        <v>8269</v>
      </c>
      <c r="E40" s="5">
        <f t="shared" si="10"/>
        <v>10073</v>
      </c>
      <c r="F40" s="5">
        <f t="shared" si="10"/>
        <v>356</v>
      </c>
      <c r="G40" s="5">
        <f t="shared" si="10"/>
        <v>1257</v>
      </c>
      <c r="H40" s="5">
        <f t="shared" si="10"/>
        <v>7330</v>
      </c>
      <c r="I40" s="5">
        <f t="shared" si="10"/>
        <v>7610</v>
      </c>
      <c r="J40" s="5">
        <f t="shared" si="10"/>
        <v>44115</v>
      </c>
      <c r="K40" s="5">
        <f t="shared" si="10"/>
        <v>2304</v>
      </c>
      <c r="L40" s="5">
        <f t="shared" si="10"/>
        <v>2322</v>
      </c>
      <c r="M40" s="5">
        <f t="shared" si="10"/>
        <v>6624</v>
      </c>
      <c r="N40" s="5">
        <f t="shared" si="10"/>
        <v>6622</v>
      </c>
      <c r="O40" s="5">
        <f t="shared" si="10"/>
        <v>6611</v>
      </c>
      <c r="P40" s="6">
        <f t="shared" si="10"/>
        <v>103493</v>
      </c>
    </row>
    <row r="41" spans="1:16" ht="43.5" x14ac:dyDescent="0.45">
      <c r="A41" s="35"/>
      <c r="B41" s="27"/>
      <c r="C41" s="43" t="s">
        <v>35</v>
      </c>
      <c r="D41" s="4"/>
      <c r="E41" s="4">
        <v>18800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7">
        <f t="shared" ref="P41:P43" si="11">SUM(D41:O41)</f>
        <v>18800</v>
      </c>
    </row>
    <row r="42" spans="1:16" s="56" customFormat="1" ht="64.5" x14ac:dyDescent="0.45">
      <c r="A42" s="35"/>
      <c r="B42" s="27"/>
      <c r="C42" s="43" t="s">
        <v>70</v>
      </c>
      <c r="D42" s="4"/>
      <c r="E42" s="4">
        <v>20000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7">
        <f t="shared" si="11"/>
        <v>20000</v>
      </c>
    </row>
    <row r="43" spans="1:16" ht="28.5" x14ac:dyDescent="0.45">
      <c r="A43" s="35" t="s">
        <v>47</v>
      </c>
      <c r="B43" s="27">
        <v>226</v>
      </c>
      <c r="C43" s="43" t="s">
        <v>48</v>
      </c>
      <c r="D43" s="11">
        <v>13894</v>
      </c>
      <c r="E43" s="11">
        <v>3809</v>
      </c>
      <c r="F43" s="11">
        <v>15455</v>
      </c>
      <c r="G43" s="11">
        <v>17840</v>
      </c>
      <c r="H43" s="11">
        <v>28284</v>
      </c>
      <c r="I43" s="11">
        <v>17840</v>
      </c>
      <c r="J43" s="11">
        <v>9919</v>
      </c>
      <c r="K43" s="11">
        <v>0</v>
      </c>
      <c r="L43" s="11">
        <v>17840</v>
      </c>
      <c r="M43" s="11">
        <v>17840</v>
      </c>
      <c r="N43" s="11">
        <v>17840</v>
      </c>
      <c r="O43" s="11">
        <v>17839</v>
      </c>
      <c r="P43" s="13">
        <f t="shared" si="11"/>
        <v>178400</v>
      </c>
    </row>
    <row r="44" spans="1:16" ht="28.5" x14ac:dyDescent="0.45">
      <c r="A44" s="39"/>
      <c r="B44" s="27"/>
      <c r="C44" s="44" t="s">
        <v>40</v>
      </c>
      <c r="D44" s="5">
        <f t="shared" ref="D44:P44" si="12">SUM(D41:D43)</f>
        <v>13894</v>
      </c>
      <c r="E44" s="5">
        <f t="shared" si="12"/>
        <v>42609</v>
      </c>
      <c r="F44" s="5">
        <f t="shared" si="12"/>
        <v>15455</v>
      </c>
      <c r="G44" s="5">
        <f t="shared" si="12"/>
        <v>17840</v>
      </c>
      <c r="H44" s="5">
        <f t="shared" si="12"/>
        <v>28284</v>
      </c>
      <c r="I44" s="5">
        <f t="shared" si="12"/>
        <v>17840</v>
      </c>
      <c r="J44" s="5">
        <f t="shared" si="12"/>
        <v>9919</v>
      </c>
      <c r="K44" s="5">
        <f t="shared" si="12"/>
        <v>0</v>
      </c>
      <c r="L44" s="5">
        <f t="shared" si="12"/>
        <v>17840</v>
      </c>
      <c r="M44" s="5">
        <f t="shared" si="12"/>
        <v>17840</v>
      </c>
      <c r="N44" s="5">
        <f t="shared" si="12"/>
        <v>17840</v>
      </c>
      <c r="O44" s="5">
        <f t="shared" si="12"/>
        <v>17839</v>
      </c>
      <c r="P44" s="6">
        <f t="shared" si="12"/>
        <v>217200</v>
      </c>
    </row>
    <row r="45" spans="1:16" ht="28.5" x14ac:dyDescent="0.45">
      <c r="A45" s="40"/>
      <c r="B45" s="23"/>
      <c r="C45" s="43" t="s">
        <v>58</v>
      </c>
      <c r="D45" s="4">
        <v>562</v>
      </c>
      <c r="E45" s="4">
        <v>124</v>
      </c>
      <c r="F45" s="10"/>
      <c r="G45" s="4"/>
      <c r="H45" s="4">
        <v>562</v>
      </c>
      <c r="I45" s="4">
        <v>262</v>
      </c>
      <c r="J45" s="4">
        <v>211</v>
      </c>
      <c r="K45" s="4">
        <v>562</v>
      </c>
      <c r="L45" s="4">
        <v>562</v>
      </c>
      <c r="M45" s="4">
        <v>1124</v>
      </c>
      <c r="N45" s="4">
        <v>1124</v>
      </c>
      <c r="O45" s="4">
        <v>1133</v>
      </c>
      <c r="P45" s="7">
        <f t="shared" ref="P45:P48" si="13">SUM(D45:O45)</f>
        <v>6226</v>
      </c>
    </row>
    <row r="46" spans="1:16" ht="43.5" x14ac:dyDescent="0.45">
      <c r="A46" s="35"/>
      <c r="B46" s="27"/>
      <c r="C46" s="43" t="s">
        <v>68</v>
      </c>
      <c r="D46" s="4">
        <v>570</v>
      </c>
      <c r="E46" s="4">
        <v>1140</v>
      </c>
      <c r="F46" s="10"/>
      <c r="G46" s="4"/>
      <c r="H46" s="4">
        <v>570</v>
      </c>
      <c r="I46" s="4">
        <v>570</v>
      </c>
      <c r="J46" s="4">
        <v>1500</v>
      </c>
      <c r="K46" s="4">
        <v>570</v>
      </c>
      <c r="L46" s="4">
        <v>570</v>
      </c>
      <c r="M46" s="4">
        <v>570</v>
      </c>
      <c r="N46" s="4">
        <v>570</v>
      </c>
      <c r="O46" s="4">
        <v>570</v>
      </c>
      <c r="P46" s="7">
        <f t="shared" si="13"/>
        <v>7200</v>
      </c>
    </row>
    <row r="47" spans="1:16" ht="43.5" x14ac:dyDescent="0.45">
      <c r="A47" s="39"/>
      <c r="B47" s="27"/>
      <c r="C47" s="43" t="s">
        <v>66</v>
      </c>
      <c r="D47" s="4"/>
      <c r="E47" s="4"/>
      <c r="F47" s="10"/>
      <c r="G47" s="4"/>
      <c r="H47" s="4"/>
      <c r="I47" s="4"/>
      <c r="J47" s="4"/>
      <c r="K47" s="4">
        <v>5000</v>
      </c>
      <c r="L47" s="4">
        <v>5070</v>
      </c>
      <c r="M47" s="4"/>
      <c r="N47" s="4"/>
      <c r="O47" s="4"/>
      <c r="P47" s="7">
        <f t="shared" si="13"/>
        <v>10070</v>
      </c>
    </row>
    <row r="48" spans="1:16" ht="28.5" x14ac:dyDescent="0.45">
      <c r="A48" s="35" t="s">
        <v>47</v>
      </c>
      <c r="B48" s="27">
        <v>340</v>
      </c>
      <c r="C48" s="43" t="s">
        <v>16</v>
      </c>
      <c r="D48" s="10">
        <v>93</v>
      </c>
      <c r="E48" s="10">
        <v>93</v>
      </c>
      <c r="F48" s="10">
        <v>93</v>
      </c>
      <c r="G48" s="10">
        <v>93</v>
      </c>
      <c r="H48" s="10">
        <v>93</v>
      </c>
      <c r="I48" s="10">
        <v>93</v>
      </c>
      <c r="J48" s="10">
        <v>93</v>
      </c>
      <c r="K48" s="10">
        <v>93</v>
      </c>
      <c r="L48" s="10">
        <v>93</v>
      </c>
      <c r="M48" s="10">
        <v>93</v>
      </c>
      <c r="N48" s="10">
        <v>93</v>
      </c>
      <c r="O48" s="10">
        <v>93</v>
      </c>
      <c r="P48" s="7">
        <f t="shared" si="13"/>
        <v>1116</v>
      </c>
    </row>
    <row r="49" spans="1:16" ht="28.5" x14ac:dyDescent="0.45">
      <c r="A49" s="39"/>
      <c r="B49" s="27"/>
      <c r="C49" s="43" t="s">
        <v>36</v>
      </c>
      <c r="D49" s="14"/>
      <c r="E49" s="14"/>
      <c r="F49" s="14"/>
      <c r="G49" s="14"/>
      <c r="H49" s="11">
        <v>64500</v>
      </c>
      <c r="I49" s="11">
        <v>101520</v>
      </c>
      <c r="J49" s="14"/>
      <c r="K49" s="11">
        <v>274847</v>
      </c>
      <c r="L49" s="11">
        <v>210936</v>
      </c>
      <c r="M49" s="15"/>
      <c r="N49" s="15"/>
      <c r="O49" s="15"/>
      <c r="P49" s="7">
        <f>SUM(D49:O49)</f>
        <v>651803</v>
      </c>
    </row>
    <row r="50" spans="1:16" ht="54" customHeight="1" x14ac:dyDescent="0.45">
      <c r="A50" s="41"/>
      <c r="B50" s="28"/>
      <c r="C50" s="44" t="s">
        <v>41</v>
      </c>
      <c r="D50" s="16">
        <f t="shared" ref="D50:P50" si="14">SUM(D45:D49)</f>
        <v>1225</v>
      </c>
      <c r="E50" s="16">
        <f t="shared" si="14"/>
        <v>1357</v>
      </c>
      <c r="F50" s="16">
        <f t="shared" si="14"/>
        <v>93</v>
      </c>
      <c r="G50" s="16">
        <f t="shared" si="14"/>
        <v>93</v>
      </c>
      <c r="H50" s="16">
        <f t="shared" si="14"/>
        <v>65725</v>
      </c>
      <c r="I50" s="16">
        <f t="shared" si="14"/>
        <v>102445</v>
      </c>
      <c r="J50" s="16">
        <f t="shared" si="14"/>
        <v>1804</v>
      </c>
      <c r="K50" s="16">
        <f t="shared" si="14"/>
        <v>281072</v>
      </c>
      <c r="L50" s="16">
        <f t="shared" si="14"/>
        <v>217231</v>
      </c>
      <c r="M50" s="16">
        <f t="shared" si="14"/>
        <v>1787</v>
      </c>
      <c r="N50" s="16">
        <f t="shared" si="14"/>
        <v>1787</v>
      </c>
      <c r="O50" s="16">
        <f t="shared" si="14"/>
        <v>1796</v>
      </c>
      <c r="P50" s="16">
        <f t="shared" si="14"/>
        <v>676415</v>
      </c>
    </row>
    <row r="51" spans="1:16" ht="23.25" x14ac:dyDescent="0.35">
      <c r="A51" s="66" t="s">
        <v>42</v>
      </c>
      <c r="B51" s="67"/>
      <c r="C51" s="2"/>
      <c r="D51" s="7">
        <f>SUM(D15+D18)</f>
        <v>583552</v>
      </c>
      <c r="E51" s="7">
        <f t="shared" ref="E51:P51" si="15">SUM(E15+E18)</f>
        <v>967869</v>
      </c>
      <c r="F51" s="7">
        <f t="shared" si="15"/>
        <v>782533</v>
      </c>
      <c r="G51" s="7">
        <f t="shared" si="15"/>
        <v>793518</v>
      </c>
      <c r="H51" s="7">
        <f t="shared" si="15"/>
        <v>880130</v>
      </c>
      <c r="I51" s="7">
        <f t="shared" si="15"/>
        <v>811621</v>
      </c>
      <c r="J51" s="7">
        <f t="shared" si="15"/>
        <v>1025008</v>
      </c>
      <c r="K51" s="7">
        <f t="shared" si="15"/>
        <v>1147234</v>
      </c>
      <c r="L51" s="7">
        <f t="shared" si="15"/>
        <v>1125061</v>
      </c>
      <c r="M51" s="7">
        <f t="shared" si="15"/>
        <v>911658</v>
      </c>
      <c r="N51" s="7">
        <f t="shared" si="15"/>
        <v>920639</v>
      </c>
      <c r="O51" s="7">
        <f t="shared" si="15"/>
        <v>753092</v>
      </c>
      <c r="P51" s="7">
        <f t="shared" si="15"/>
        <v>10701915</v>
      </c>
    </row>
    <row r="52" spans="1:16" x14ac:dyDescent="0.25">
      <c r="A52" s="65"/>
      <c r="B52" s="65"/>
      <c r="C52" s="65"/>
      <c r="D52" s="65"/>
    </row>
    <row r="53" spans="1:16" x14ac:dyDescent="0.25">
      <c r="A53" s="65"/>
      <c r="B53" s="65"/>
      <c r="C53" s="65"/>
      <c r="D53" s="65"/>
    </row>
    <row r="54" spans="1:16" ht="18.75" x14ac:dyDescent="0.3">
      <c r="A54" s="51" t="s">
        <v>45</v>
      </c>
      <c r="B54" s="51"/>
      <c r="C54" s="51"/>
      <c r="D54" s="51"/>
    </row>
    <row r="55" spans="1:16" x14ac:dyDescent="0.25">
      <c r="A55" s="56" t="s">
        <v>65</v>
      </c>
    </row>
  </sheetData>
  <mergeCells count="6">
    <mergeCell ref="E5:N5"/>
    <mergeCell ref="E7:K7"/>
    <mergeCell ref="A52:D53"/>
    <mergeCell ref="A51:B51"/>
    <mergeCell ref="A16:P16"/>
    <mergeCell ref="A9:P9"/>
  </mergeCells>
  <pageMargins left="0.23622047244094491" right="0.15748031496062992" top="0.74803149606299213" bottom="0.74803149606299213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дет.сады</vt:lpstr>
      <vt:lpstr>дет.сады!Область_печати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Larisa</cp:lastModifiedBy>
  <cp:lastPrinted>2015-03-16T06:40:59Z</cp:lastPrinted>
  <dcterms:created xsi:type="dcterms:W3CDTF">2015-01-30T10:14:11Z</dcterms:created>
  <dcterms:modified xsi:type="dcterms:W3CDTF">2015-03-20T11:20:35Z</dcterms:modified>
</cp:coreProperties>
</file>